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3"/>
  </bookViews>
  <sheets>
    <sheet name="bs" sheetId="1" r:id="rId1"/>
    <sheet name="pl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<sst xmlns="http://schemas.openxmlformats.org/spreadsheetml/2006/main" count="180" uniqueCount="137">
  <si>
    <t>(Incorporated In Malaysia)</t>
  </si>
  <si>
    <t>CONDENSED CONSOLIDATED BALANCE SHEET</t>
  </si>
  <si>
    <t>Property, plant and equipment</t>
  </si>
  <si>
    <t>Inventories</t>
  </si>
  <si>
    <t>Trade receivables</t>
  </si>
  <si>
    <t>Other receivables</t>
  </si>
  <si>
    <t>Tax refundable</t>
  </si>
  <si>
    <t>Cash and bank balances</t>
  </si>
  <si>
    <t>Trade payables</t>
  </si>
  <si>
    <t>Other payables</t>
  </si>
  <si>
    <t>Taxation</t>
  </si>
  <si>
    <t>Share capital</t>
  </si>
  <si>
    <t>Reserves</t>
  </si>
  <si>
    <t>MULTI-CODE ELECTRONICS INDUSTRIES (M) BERHAD (193094-K)</t>
  </si>
  <si>
    <t>(Incorporated in Malaysia)</t>
  </si>
  <si>
    <t xml:space="preserve">  (THE FIGURES HAVE NOT BEEN AUDITED)</t>
  </si>
  <si>
    <t>RM'000</t>
  </si>
  <si>
    <t>Revenue</t>
  </si>
  <si>
    <t>Minority interests</t>
  </si>
  <si>
    <t>Share</t>
  </si>
  <si>
    <t>Revaluation</t>
  </si>
  <si>
    <t>buy- back</t>
  </si>
  <si>
    <t>reserve</t>
  </si>
  <si>
    <t>premium</t>
  </si>
  <si>
    <t>capital</t>
  </si>
  <si>
    <t>Retained</t>
  </si>
  <si>
    <t>profits</t>
  </si>
  <si>
    <t>Total</t>
  </si>
  <si>
    <t>Distributable</t>
  </si>
  <si>
    <t xml:space="preserve">CONDENSED CONSOLIDATED CASH FLOW STATEMENT </t>
  </si>
  <si>
    <t>As at</t>
  </si>
  <si>
    <t>Unaudited</t>
  </si>
  <si>
    <t xml:space="preserve">As at </t>
  </si>
  <si>
    <t>Audited</t>
  </si>
  <si>
    <t>CONDENSED CONSOLIDATED STATEMENT OF CHANGES IN EQUITY FOR THE QUARTER</t>
  </si>
  <si>
    <t>(The figures have not been audited)</t>
  </si>
  <si>
    <t>INDIVIDUAL QUARTER</t>
  </si>
  <si>
    <t>CUMULATIVE QUARTER</t>
  </si>
  <si>
    <t>CASH FLOWS FROM OPERATING ACTIVITIES</t>
  </si>
  <si>
    <t>Interest received</t>
  </si>
  <si>
    <t>Net cash used in financing activities</t>
  </si>
  <si>
    <t>Investment in associate</t>
  </si>
  <si>
    <t>Minority Interests</t>
  </si>
  <si>
    <t>CASH FLOWS FROM INVESTING ACTIVITIES</t>
  </si>
  <si>
    <t>CASH FLOWS FROM FINANCING ACTIVITIES</t>
  </si>
  <si>
    <t>Non-distributable</t>
  </si>
  <si>
    <t>The condensed consolidated income statement should be read in conjunction with the audited financial</t>
  </si>
  <si>
    <t>Depreciation</t>
  </si>
  <si>
    <t>Share of profit of associate</t>
  </si>
  <si>
    <t>Interest income</t>
  </si>
  <si>
    <t>Receivables</t>
  </si>
  <si>
    <t>Payables</t>
  </si>
  <si>
    <t>Income Tax paid</t>
  </si>
  <si>
    <t>Income Tax refunded</t>
  </si>
  <si>
    <t>Proceeds from disposal of property, plant and equipment</t>
  </si>
  <si>
    <t>Purchase of property, plant and equipment</t>
  </si>
  <si>
    <t>CASH EQUIVALENTS</t>
  </si>
  <si>
    <t>CASH AND CASH EQUIVALENTS AT END</t>
  </si>
  <si>
    <t xml:space="preserve">The condensed consolidated cash flow statement should be read in conjunction with the audited financial </t>
  </si>
  <si>
    <t>Adjustments for :</t>
  </si>
  <si>
    <t>The condensed consolidated statement of changes in equity should be read in conjunction with the audited financial</t>
  </si>
  <si>
    <t>Deferred tax assets</t>
  </si>
  <si>
    <t>Dividend paid</t>
  </si>
  <si>
    <t>OF THE PERIOD</t>
  </si>
  <si>
    <t xml:space="preserve">CASH AND CASH EQUIVALENTS AT BEGINNING </t>
  </si>
  <si>
    <t>period</t>
  </si>
  <si>
    <t>31.07.2006</t>
  </si>
  <si>
    <t>Provision for stock obsolete</t>
  </si>
  <si>
    <t>Amortisation</t>
  </si>
  <si>
    <t>Short term accumulated compensated absences</t>
  </si>
  <si>
    <t>Cash generated from operations</t>
  </si>
  <si>
    <t>Net cash from operating activities</t>
  </si>
  <si>
    <t>FOR THE QUARTER ENDED 31 OCTOBER 2006</t>
  </si>
  <si>
    <t>CONDENSED CONSOLIDATED INCOME STATEMENTS FOR THE QUARTER ENDED 31 OCTOBER 2006</t>
  </si>
  <si>
    <t>1st Quarter</t>
  </si>
  <si>
    <t>3 Months Ended</t>
  </si>
  <si>
    <t>Cost of sales</t>
  </si>
  <si>
    <t>Gross Profit</t>
  </si>
  <si>
    <t>Other income</t>
  </si>
  <si>
    <t>Share of profit of associates</t>
  </si>
  <si>
    <t>Attributable to:</t>
  </si>
  <si>
    <t>Equity holders of the parent</t>
  </si>
  <si>
    <t>equity holders of the parent:</t>
  </si>
  <si>
    <t>Diluted</t>
  </si>
  <si>
    <t>statements for the year ended 31 July 2006.</t>
  </si>
  <si>
    <t>31.10.2006</t>
  </si>
  <si>
    <t>ASSETS</t>
  </si>
  <si>
    <t>Current Assets</t>
  </si>
  <si>
    <t>Non-Current Assets</t>
  </si>
  <si>
    <t>TOTAL ASSETS</t>
  </si>
  <si>
    <t>EQUITY AND LIABILITIES</t>
  </si>
  <si>
    <t>Equity attributable to equity holders of the parent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</si>
  <si>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</si>
  <si>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</si>
  <si>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</si>
  <si>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</si>
  <si>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</si>
  <si>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</si>
  <si>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stock unit attributable to ordinary</t>
  </si>
  <si>
    <t>equity holders of the parent</t>
  </si>
  <si>
    <t>The condensed consolidated balance sheet should be read in conjunction with the audited financial</t>
  </si>
  <si>
    <t>ENDED 31 OCTOBER 2006</t>
  </si>
  <si>
    <t>At 1 August 2006</t>
  </si>
  <si>
    <t>Attributable  to Equity Holders of the Parent</t>
  </si>
  <si>
    <t xml:space="preserve">Minority </t>
  </si>
  <si>
    <t>Interest</t>
  </si>
  <si>
    <t xml:space="preserve">Total </t>
  </si>
  <si>
    <t>Equity</t>
  </si>
  <si>
    <t>Investment property</t>
  </si>
  <si>
    <t>(restated)</t>
  </si>
  <si>
    <t>Non- Current Assets as held for sale</t>
  </si>
  <si>
    <t>At 1 August 2005 (restated)</t>
  </si>
  <si>
    <t>3 months ended</t>
  </si>
  <si>
    <t>31 October 2006</t>
  </si>
  <si>
    <t>31 October 2005</t>
  </si>
  <si>
    <t>Selling and Administrative expenses</t>
  </si>
  <si>
    <t xml:space="preserve">At 1 August 2005 </t>
  </si>
  <si>
    <t>As previously stated</t>
  </si>
  <si>
    <t>Prior year adjustments</t>
  </si>
  <si>
    <t>- effects of adopting FRS 140</t>
  </si>
  <si>
    <t>Net profit for the three(3) months</t>
  </si>
  <si>
    <t>Period</t>
  </si>
  <si>
    <t>At 31 October 2005 (restated)</t>
  </si>
  <si>
    <t>Net loss for the three (3) months</t>
  </si>
  <si>
    <t>At 31 October 2006</t>
  </si>
  <si>
    <t>At 1 August 2006 (restated)</t>
  </si>
  <si>
    <t>`</t>
  </si>
  <si>
    <t>(Loss)/Profit before taxation</t>
  </si>
  <si>
    <t>(Loss)/Profit for the period</t>
  </si>
  <si>
    <t>N/A</t>
  </si>
  <si>
    <t>Loss/ (Gain) on disposal of plant &amp; equipment</t>
  </si>
  <si>
    <t>Net cash from investing activities</t>
  </si>
  <si>
    <t>NET INCREASE  IN CASH AND</t>
  </si>
  <si>
    <t xml:space="preserve"> </t>
  </si>
  <si>
    <t>(Loss)/Earnings per share attributable to</t>
  </si>
  <si>
    <t>Operating (loss)/profit before working capital changes</t>
  </si>
  <si>
    <t>Basic (sen)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</si>
</sst>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_);_(* \(#,##0\);_(* &quot;-&quot;??_);_(@_)"/>
    <numFmt numFmtId="179" formatCode="_(* #,##0.000_);_(* \(#,##0.000\);_(* &quot;-&quot;??_);_(@_)"/>
    <numFmt numFmtId="180" formatCode="_(* #,##0.0_);_(* \(#,##0.0\);_(* &quot;-&quot;??_);_(@_)"/>
    <numFmt numFmtId="181" formatCode="_-* #,##0.0_-;\-* #,##0.0_-;_-* &quot;-&quot;??_-;_-@_-"/>
    <numFmt numFmtId="182" formatCode="0_);[Red]\(0\)"/>
    <numFmt numFmtId="183" formatCode="0_);\(0\)"/>
    <numFmt numFmtId="184" formatCode="0.0%"/>
    <numFmt numFmtId="185" formatCode="_(* #,##0.0_);_(* \(#,##0.0\);_(* &quot;-&quot;_);_(@_)"/>
    <numFmt numFmtId="186" formatCode="_(* #,##0.00_);_(* \(#,##0.00\);_(* &quot;-&quot;_);_(@_)"/>
    <numFmt numFmtId="187" formatCode="0.00_);\(0.00\)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horizontal="right"/>
    </xf>
    <xf numFmtId="15" fontId="0" fillId="0" borderId="1" xfId="0" applyNumberFormat="1" applyFont="1" applyBorder="1" applyAlignment="1" quotePrefix="1">
      <alignment horizontal="center"/>
    </xf>
    <xf numFmtId="15" fontId="0" fillId="0" borderId="0" xfId="0" applyNumberFormat="1" applyFont="1" applyAlignment="1" quotePrefix="1">
      <alignment/>
    </xf>
    <xf numFmtId="3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center"/>
    </xf>
    <xf numFmtId="178" fontId="0" fillId="0" borderId="0" xfId="0" applyNumberFormat="1" applyFont="1" applyAlignment="1" quotePrefix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5" fontId="0" fillId="2" borderId="5" xfId="0" applyNumberFormat="1" applyFont="1" applyFill="1" applyBorder="1" applyAlignment="1" quotePrefix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41" fontId="0" fillId="0" borderId="9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7" xfId="0" applyNumberFormat="1" applyFont="1" applyBorder="1" applyAlignment="1">
      <alignment/>
    </xf>
    <xf numFmtId="41" fontId="0" fillId="0" borderId="8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41" fontId="0" fillId="0" borderId="4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right"/>
    </xf>
    <xf numFmtId="178" fontId="0" fillId="0" borderId="0" xfId="15" applyNumberFormat="1" applyFont="1" applyAlignment="1">
      <alignment horizontal="right"/>
    </xf>
    <xf numFmtId="41" fontId="0" fillId="0" borderId="0" xfId="15" applyNumberFormat="1" applyFont="1" applyAlignment="1">
      <alignment/>
    </xf>
    <xf numFmtId="178" fontId="0" fillId="0" borderId="0" xfId="15" applyNumberFormat="1" applyFont="1" applyBorder="1" applyAlignment="1">
      <alignment/>
    </xf>
    <xf numFmtId="178" fontId="0" fillId="0" borderId="0" xfId="15" applyNumberFormat="1" applyFont="1" applyAlignment="1">
      <alignment/>
    </xf>
    <xf numFmtId="171" fontId="0" fillId="0" borderId="0" xfId="15" applyFont="1" applyAlignment="1">
      <alignment horizontal="right"/>
    </xf>
    <xf numFmtId="41" fontId="0" fillId="0" borderId="0" xfId="15" applyNumberFormat="1" applyFont="1" applyAlignment="1">
      <alignment horizontal="right"/>
    </xf>
    <xf numFmtId="171" fontId="0" fillId="0" borderId="0" xfId="15" applyFont="1" applyBorder="1" applyAlignment="1">
      <alignment horizontal="right"/>
    </xf>
    <xf numFmtId="15" fontId="0" fillId="2" borderId="9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8" fontId="0" fillId="0" borderId="0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38" fontId="0" fillId="0" borderId="12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183" fontId="0" fillId="0" borderId="5" xfId="15" applyNumberFormat="1" applyFont="1" applyBorder="1" applyAlignment="1">
      <alignment/>
    </xf>
    <xf numFmtId="0" fontId="0" fillId="0" borderId="0" xfId="0" applyFont="1" applyAlignment="1">
      <alignment/>
    </xf>
    <xf numFmtId="15" fontId="0" fillId="2" borderId="5" xfId="0" applyNumberFormat="1" applyFont="1" applyFill="1" applyBorder="1" applyAlignment="1">
      <alignment horizontal="center"/>
    </xf>
    <xf numFmtId="40" fontId="0" fillId="0" borderId="0" xfId="0" applyNumberFormat="1" applyFont="1" applyBorder="1" applyAlignment="1">
      <alignment horizontal="right"/>
    </xf>
    <xf numFmtId="41" fontId="0" fillId="0" borderId="1" xfId="0" applyNumberFormat="1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14" xfId="0" applyNumberFormat="1" applyFont="1" applyBorder="1" applyAlignment="1">
      <alignment/>
    </xf>
    <xf numFmtId="41" fontId="0" fillId="0" borderId="15" xfId="0" applyNumberFormat="1" applyFont="1" applyBorder="1" applyAlignment="1">
      <alignment/>
    </xf>
    <xf numFmtId="0" fontId="0" fillId="0" borderId="0" xfId="0" applyFont="1" applyBorder="1" applyAlignment="1" quotePrefix="1">
      <alignment/>
    </xf>
    <xf numFmtId="40" fontId="0" fillId="0" borderId="7" xfId="0" applyNumberFormat="1" applyFont="1" applyBorder="1" applyAlignment="1">
      <alignment/>
    </xf>
    <xf numFmtId="40" fontId="0" fillId="0" borderId="1" xfId="0" applyNumberFormat="1" applyFont="1" applyBorder="1" applyAlignment="1">
      <alignment/>
    </xf>
    <xf numFmtId="40" fontId="0" fillId="0" borderId="8" xfId="0" applyNumberFormat="1" applyFont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41" fontId="0" fillId="0" borderId="3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1" fontId="0" fillId="0" borderId="17" xfId="0" applyNumberFormat="1" applyFont="1" applyBorder="1" applyAlignment="1">
      <alignment/>
    </xf>
    <xf numFmtId="171" fontId="0" fillId="0" borderId="8" xfId="15" applyFont="1" applyBorder="1" applyAlignment="1">
      <alignment/>
    </xf>
    <xf numFmtId="15" fontId="0" fillId="2" borderId="18" xfId="0" applyNumberFormat="1" applyFont="1" applyFill="1" applyBorder="1" applyAlignment="1">
      <alignment horizontal="center"/>
    </xf>
    <xf numFmtId="15" fontId="0" fillId="2" borderId="10" xfId="0" applyNumberFormat="1" applyFont="1" applyFill="1" applyBorder="1" applyAlignment="1" quotePrefix="1">
      <alignment horizontal="center"/>
    </xf>
    <xf numFmtId="0" fontId="0" fillId="0" borderId="0" xfId="0" applyFont="1" applyAlignment="1" quotePrefix="1">
      <alignment/>
    </xf>
    <xf numFmtId="37" fontId="0" fillId="0" borderId="0" xfId="0" applyNumberFormat="1" applyFont="1" applyAlignment="1">
      <alignment/>
    </xf>
    <xf numFmtId="171" fontId="0" fillId="0" borderId="19" xfId="15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171" fontId="0" fillId="0" borderId="21" xfId="15" applyFont="1" applyBorder="1" applyAlignment="1">
      <alignment horizontal="right"/>
    </xf>
    <xf numFmtId="171" fontId="0" fillId="0" borderId="6" xfId="15" applyFont="1" applyBorder="1" applyAlignment="1">
      <alignment/>
    </xf>
    <xf numFmtId="186" fontId="0" fillId="0" borderId="5" xfId="0" applyNumberFormat="1" applyFont="1" applyBorder="1" applyAlignment="1">
      <alignment/>
    </xf>
    <xf numFmtId="37" fontId="0" fillId="0" borderId="0" xfId="0" applyNumberFormat="1" applyFont="1" applyFill="1" applyAlignment="1">
      <alignment/>
    </xf>
    <xf numFmtId="171" fontId="0" fillId="0" borderId="0" xfId="15" applyFont="1" applyAlignment="1">
      <alignment/>
    </xf>
    <xf numFmtId="187" fontId="0" fillId="0" borderId="9" xfId="21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77" fontId="2" fillId="0" borderId="0" xfId="17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</xdr:row>
      <xdr:rowOff>85725</xdr:rowOff>
    </xdr:from>
    <xdr:to>
      <xdr:col>4</xdr:col>
      <xdr:colOff>419100</xdr:colOff>
      <xdr:row>8</xdr:row>
      <xdr:rowOff>85725</xdr:rowOff>
    </xdr:to>
    <xdr:sp>
      <xdr:nvSpPr>
        <xdr:cNvPr id="1" name="Line 120"/>
        <xdr:cNvSpPr>
          <a:spLocks/>
        </xdr:cNvSpPr>
      </xdr:nvSpPr>
      <xdr:spPr>
        <a:xfrm flipH="1">
          <a:off x="3067050" y="14192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8</xdr:row>
      <xdr:rowOff>85725</xdr:rowOff>
    </xdr:from>
    <xdr:to>
      <xdr:col>6</xdr:col>
      <xdr:colOff>523875</xdr:colOff>
      <xdr:row>8</xdr:row>
      <xdr:rowOff>85725</xdr:rowOff>
    </xdr:to>
    <xdr:sp>
      <xdr:nvSpPr>
        <xdr:cNvPr id="2" name="Line 121"/>
        <xdr:cNvSpPr>
          <a:spLocks/>
        </xdr:cNvSpPr>
      </xdr:nvSpPr>
      <xdr:spPr>
        <a:xfrm>
          <a:off x="4600575" y="141922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76200</xdr:rowOff>
    </xdr:from>
    <xdr:to>
      <xdr:col>4</xdr:col>
      <xdr:colOff>38100</xdr:colOff>
      <xdr:row>7</xdr:row>
      <xdr:rowOff>76200</xdr:rowOff>
    </xdr:to>
    <xdr:sp>
      <xdr:nvSpPr>
        <xdr:cNvPr id="3" name="Line 122"/>
        <xdr:cNvSpPr>
          <a:spLocks/>
        </xdr:cNvSpPr>
      </xdr:nvSpPr>
      <xdr:spPr>
        <a:xfrm flipH="1">
          <a:off x="2457450" y="1247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695325</xdr:colOff>
      <xdr:row>7</xdr:row>
      <xdr:rowOff>95250</xdr:rowOff>
    </xdr:from>
    <xdr:to>
      <xdr:col>8</xdr:col>
      <xdr:colOff>676275</xdr:colOff>
      <xdr:row>7</xdr:row>
      <xdr:rowOff>95250</xdr:rowOff>
    </xdr:to>
    <xdr:sp>
      <xdr:nvSpPr>
        <xdr:cNvPr id="4" name="Line 123"/>
        <xdr:cNvSpPr>
          <a:spLocks/>
        </xdr:cNvSpPr>
      </xdr:nvSpPr>
      <xdr:spPr>
        <a:xfrm>
          <a:off x="5791200" y="1266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13">
      <selection activeCell="H24" sqref="H24"/>
    </sheetView>
  </sheetViews>
  <sheetFormatPr defaultColWidth="9.140625" defaultRowHeight="12.75"/>
  <cols>
    <col min="1" max="1" width="46.7109375" style="2" bestFit="1" customWidth="1"/>
    <col min="2" max="4" width="0" style="2" hidden="1" customWidth="1"/>
    <col min="5" max="6" width="15.7109375" style="2" customWidth="1"/>
    <col min="7" max="16384" width="9.140625" style="2" customWidth="1"/>
  </cols>
  <sheetData>
    <row r="1" spans="1:6" ht="15.75">
      <c r="A1" s="101" t="s">
        <v>13</v>
      </c>
      <c r="B1" s="101"/>
      <c r="C1" s="101"/>
      <c r="D1" s="101"/>
      <c r="E1" s="101"/>
      <c r="F1" s="101"/>
    </row>
    <row r="2" spans="1:6" ht="12.75">
      <c r="A2" s="102" t="s">
        <v>0</v>
      </c>
      <c r="B2" s="102"/>
      <c r="C2" s="102"/>
      <c r="D2" s="102"/>
      <c r="E2" s="102"/>
      <c r="F2" s="102"/>
    </row>
    <row r="4" spans="1:6" ht="12.75">
      <c r="A4" s="103" t="s">
        <v>1</v>
      </c>
      <c r="B4" s="103"/>
      <c r="C4" s="103"/>
      <c r="D4" s="103"/>
      <c r="E4" s="103"/>
      <c r="F4" s="103"/>
    </row>
    <row r="5" spans="1:6" ht="12.75">
      <c r="A5" s="104" t="s">
        <v>15</v>
      </c>
      <c r="B5" s="104"/>
      <c r="C5" s="104"/>
      <c r="D5" s="104"/>
      <c r="E5" s="104"/>
      <c r="F5" s="104"/>
    </row>
    <row r="7" spans="5:6" ht="12.75">
      <c r="E7" s="24" t="s">
        <v>30</v>
      </c>
      <c r="F7" s="38" t="s">
        <v>32</v>
      </c>
    </row>
    <row r="8" spans="5:6" ht="12.75">
      <c r="E8" s="25" t="s">
        <v>85</v>
      </c>
      <c r="F8" s="39" t="s">
        <v>66</v>
      </c>
    </row>
    <row r="9" spans="5:6" ht="12.75">
      <c r="E9" s="25" t="s">
        <v>31</v>
      </c>
      <c r="F9" s="39" t="s">
        <v>33</v>
      </c>
    </row>
    <row r="10" spans="5:6" ht="12.75">
      <c r="E10" s="25" t="s">
        <v>16</v>
      </c>
      <c r="F10" s="39" t="s">
        <v>16</v>
      </c>
    </row>
    <row r="11" spans="5:6" ht="12.75">
      <c r="E11" s="27"/>
      <c r="F11" s="29" t="s">
        <v>109</v>
      </c>
    </row>
    <row r="12" spans="1:6" ht="12.75">
      <c r="A12" s="1" t="s">
        <v>86</v>
      </c>
      <c r="E12" s="77"/>
      <c r="F12" s="78"/>
    </row>
    <row r="13" spans="1:6" ht="4.5" customHeight="1">
      <c r="A13" s="1"/>
      <c r="E13" s="77"/>
      <c r="F13" s="78"/>
    </row>
    <row r="14" spans="1:6" ht="12.75">
      <c r="A14" s="1" t="s">
        <v>88</v>
      </c>
      <c r="E14" s="40"/>
      <c r="F14" s="33"/>
    </row>
    <row r="15" spans="1:6" ht="12.75">
      <c r="A15" s="2" t="s">
        <v>2</v>
      </c>
      <c r="E15" s="40">
        <v>19168</v>
      </c>
      <c r="F15" s="40">
        <v>19292</v>
      </c>
    </row>
    <row r="16" spans="1:6" ht="12.75">
      <c r="A16" s="2" t="s">
        <v>108</v>
      </c>
      <c r="E16" s="40">
        <v>4580</v>
      </c>
      <c r="F16" s="40">
        <v>4951</v>
      </c>
    </row>
    <row r="17" spans="1:6" ht="12.75">
      <c r="A17" s="2" t="s">
        <v>41</v>
      </c>
      <c r="E17" s="40">
        <v>949</v>
      </c>
      <c r="F17" s="40">
        <v>925</v>
      </c>
    </row>
    <row r="18" spans="1:6" ht="12.75">
      <c r="A18" s="2" t="s">
        <v>61</v>
      </c>
      <c r="E18" s="40">
        <v>0</v>
      </c>
      <c r="F18" s="40">
        <v>9</v>
      </c>
    </row>
    <row r="19" spans="5:6" ht="12.75">
      <c r="E19" s="41">
        <f>SUM(E15:E18)</f>
        <v>24697</v>
      </c>
      <c r="F19" s="41">
        <f>SUM(F15:F18)</f>
        <v>25177</v>
      </c>
    </row>
    <row r="20" spans="5:6" ht="7.5" customHeight="1">
      <c r="E20" s="40"/>
      <c r="F20" s="40"/>
    </row>
    <row r="21" spans="1:6" ht="12.75">
      <c r="A21" s="1" t="s">
        <v>87</v>
      </c>
      <c r="E21" s="40"/>
      <c r="F21" s="40"/>
    </row>
    <row r="22" spans="1:6" ht="12.75">
      <c r="A22" s="2" t="s">
        <v>3</v>
      </c>
      <c r="E22" s="40">
        <v>16487</v>
      </c>
      <c r="F22" s="40">
        <v>18832</v>
      </c>
    </row>
    <row r="23" spans="1:6" ht="12.75">
      <c r="A23" s="2" t="s">
        <v>4</v>
      </c>
      <c r="E23" s="40">
        <v>9189</v>
      </c>
      <c r="F23" s="40">
        <v>10871</v>
      </c>
    </row>
    <row r="24" spans="1:6" ht="12.75">
      <c r="A24" s="2" t="s">
        <v>5</v>
      </c>
      <c r="E24" s="40">
        <v>759</v>
      </c>
      <c r="F24" s="40">
        <v>801</v>
      </c>
    </row>
    <row r="25" spans="1:6" ht="12.75">
      <c r="A25" s="2" t="s">
        <v>6</v>
      </c>
      <c r="E25" s="40">
        <v>266</v>
      </c>
      <c r="F25" s="40">
        <v>85</v>
      </c>
    </row>
    <row r="26" spans="1:6" ht="12.75">
      <c r="A26" s="2" t="s">
        <v>7</v>
      </c>
      <c r="E26" s="40">
        <v>37781</v>
      </c>
      <c r="F26" s="40">
        <v>35054</v>
      </c>
    </row>
    <row r="27" spans="5:6" ht="12.75">
      <c r="E27" s="41">
        <f>SUM(E22:E26)</f>
        <v>64482</v>
      </c>
      <c r="F27" s="41">
        <f>SUM(F22:F26)</f>
        <v>65643</v>
      </c>
    </row>
    <row r="28" spans="5:6" ht="7.5" customHeight="1">
      <c r="E28" s="79"/>
      <c r="F28" s="79"/>
    </row>
    <row r="29" spans="1:6" ht="12.75">
      <c r="A29" s="2" t="s">
        <v>110</v>
      </c>
      <c r="E29" s="43">
        <v>362</v>
      </c>
      <c r="F29" s="43">
        <v>0</v>
      </c>
    </row>
    <row r="30" spans="5:6" ht="7.5" customHeight="1">
      <c r="E30" s="40"/>
      <c r="F30" s="40"/>
    </row>
    <row r="31" spans="1:6" ht="13.5" thickBot="1">
      <c r="A31" s="1" t="s">
        <v>89</v>
      </c>
      <c r="E31" s="80">
        <f>+E29+E27+E19</f>
        <v>89541</v>
      </c>
      <c r="F31" s="80">
        <f>+F29+F27+F19</f>
        <v>90820</v>
      </c>
    </row>
    <row r="32" spans="5:6" ht="7.5" customHeight="1">
      <c r="E32" s="40"/>
      <c r="F32" s="40"/>
    </row>
    <row r="33" spans="1:6" ht="12.75">
      <c r="A33" s="1" t="s">
        <v>90</v>
      </c>
      <c r="E33" s="40"/>
      <c r="F33" s="40"/>
    </row>
    <row r="34" spans="1:6" ht="12.75">
      <c r="A34" s="1" t="s">
        <v>91</v>
      </c>
      <c r="E34" s="40"/>
      <c r="F34" s="40"/>
    </row>
    <row r="35" spans="1:6" ht="12.75">
      <c r="A35" s="2" t="s">
        <v>11</v>
      </c>
      <c r="E35" s="40">
        <v>44405</v>
      </c>
      <c r="F35" s="40">
        <v>44405</v>
      </c>
    </row>
    <row r="36" spans="1:6" ht="12.75">
      <c r="A36" s="2" t="s">
        <v>12</v>
      </c>
      <c r="E36" s="43">
        <v>36589</v>
      </c>
      <c r="F36" s="43">
        <v>36876</v>
      </c>
    </row>
    <row r="37" spans="1:6" ht="12.75">
      <c r="A37" s="1"/>
      <c r="E37" s="40">
        <f>SUM(E35:E36)</f>
        <v>80994</v>
      </c>
      <c r="F37" s="40">
        <f>SUM(F35:F36)</f>
        <v>81281</v>
      </c>
    </row>
    <row r="38" spans="1:6" ht="12.75">
      <c r="A38" s="1" t="s">
        <v>42</v>
      </c>
      <c r="E38" s="40">
        <v>1624</v>
      </c>
      <c r="F38" s="40">
        <v>1655</v>
      </c>
    </row>
    <row r="39" spans="1:6" ht="12.75">
      <c r="A39" s="1" t="s">
        <v>92</v>
      </c>
      <c r="E39" s="41">
        <f>SUM(E37:E38)</f>
        <v>82618</v>
      </c>
      <c r="F39" s="41">
        <f>SUM(F37:F38)</f>
        <v>82936</v>
      </c>
    </row>
    <row r="40" spans="1:6" ht="7.5" customHeight="1">
      <c r="A40" s="1"/>
      <c r="E40" s="40"/>
      <c r="F40" s="40"/>
    </row>
    <row r="41" spans="1:6" ht="12.75">
      <c r="A41" s="1" t="s">
        <v>93</v>
      </c>
      <c r="E41" s="40"/>
      <c r="F41" s="40"/>
    </row>
    <row r="42" spans="1:6" ht="12.75">
      <c r="A42" s="2" t="s">
        <v>94</v>
      </c>
      <c r="E42" s="41">
        <v>556</v>
      </c>
      <c r="F42" s="41">
        <v>628</v>
      </c>
    </row>
    <row r="43" spans="1:6" ht="7.5" customHeight="1">
      <c r="A43" s="1"/>
      <c r="E43" s="40"/>
      <c r="F43" s="40"/>
    </row>
    <row r="44" spans="1:6" ht="12.75">
      <c r="A44" s="1" t="s">
        <v>95</v>
      </c>
      <c r="E44" s="40"/>
      <c r="F44" s="40"/>
    </row>
    <row r="45" spans="1:6" ht="12.75">
      <c r="A45" s="2" t="s">
        <v>8</v>
      </c>
      <c r="E45" s="40">
        <v>2819</v>
      </c>
      <c r="F45" s="40">
        <v>3795</v>
      </c>
    </row>
    <row r="46" spans="1:6" ht="12.75">
      <c r="A46" s="2" t="s">
        <v>9</v>
      </c>
      <c r="E46" s="40">
        <v>3534</v>
      </c>
      <c r="F46" s="40">
        <v>3438</v>
      </c>
    </row>
    <row r="47" spans="1:6" ht="12.75">
      <c r="A47" s="2" t="s">
        <v>10</v>
      </c>
      <c r="E47" s="42">
        <v>14</v>
      </c>
      <c r="F47" s="42">
        <v>23</v>
      </c>
    </row>
    <row r="48" spans="5:6" ht="12.75">
      <c r="E48" s="41">
        <f>SUM(E45:E47)</f>
        <v>6367</v>
      </c>
      <c r="F48" s="41">
        <f>SUM(F45:F47)</f>
        <v>7256</v>
      </c>
    </row>
    <row r="49" spans="5:6" ht="12.75">
      <c r="E49" s="40"/>
      <c r="F49" s="40"/>
    </row>
    <row r="50" spans="1:6" ht="12.75">
      <c r="A50" s="81" t="s">
        <v>96</v>
      </c>
      <c r="B50" s="6"/>
      <c r="C50" s="6"/>
      <c r="D50" s="6"/>
      <c r="E50" s="40">
        <f>+E48+E42</f>
        <v>6923</v>
      </c>
      <c r="F50" s="40">
        <f>+F48+F42</f>
        <v>7884</v>
      </c>
    </row>
    <row r="51" spans="1:6" ht="12.75">
      <c r="A51" s="6"/>
      <c r="B51" s="6"/>
      <c r="C51" s="6"/>
      <c r="D51" s="6"/>
      <c r="E51" s="79"/>
      <c r="F51" s="79"/>
    </row>
    <row r="52" spans="1:6" ht="13.5" thickBot="1">
      <c r="A52" s="1" t="s">
        <v>97</v>
      </c>
      <c r="E52" s="80">
        <f>+E39+E50</f>
        <v>89541</v>
      </c>
      <c r="F52" s="80">
        <f>+F39+F50</f>
        <v>90820</v>
      </c>
    </row>
    <row r="53" spans="1:6" ht="4.5" customHeight="1">
      <c r="A53" s="81"/>
      <c r="B53" s="6"/>
      <c r="C53" s="6"/>
      <c r="D53" s="6"/>
      <c r="E53" s="85"/>
      <c r="F53" s="33"/>
    </row>
    <row r="54" spans="1:6" ht="12.75">
      <c r="A54" s="6" t="s">
        <v>98</v>
      </c>
      <c r="B54" s="6"/>
      <c r="C54" s="6"/>
      <c r="D54" s="6"/>
      <c r="E54" s="40"/>
      <c r="F54" s="33"/>
    </row>
    <row r="55" spans="1:6" ht="12.75">
      <c r="A55" s="84" t="s">
        <v>99</v>
      </c>
      <c r="B55" s="6"/>
      <c r="C55" s="6"/>
      <c r="D55" s="6"/>
      <c r="E55" s="96">
        <f>+E37/E35</f>
        <v>1.8239837856097287</v>
      </c>
      <c r="F55" s="86">
        <f>+F37/F35</f>
        <v>1.830447021731787</v>
      </c>
    </row>
    <row r="56" spans="1:6" ht="12.75">
      <c r="A56" s="6"/>
      <c r="B56" s="44"/>
      <c r="C56" s="44"/>
      <c r="D56" s="44"/>
      <c r="E56" s="43"/>
      <c r="F56" s="36"/>
    </row>
    <row r="57" spans="1:6" ht="12.75">
      <c r="A57" s="6"/>
      <c r="B57" s="6"/>
      <c r="C57" s="6"/>
      <c r="D57" s="6"/>
      <c r="E57" s="34"/>
      <c r="F57" s="34"/>
    </row>
    <row r="58" spans="1:6" ht="12.75">
      <c r="A58" s="2" t="s">
        <v>100</v>
      </c>
      <c r="B58" s="6"/>
      <c r="C58" s="6"/>
      <c r="D58" s="6"/>
      <c r="E58" s="34"/>
      <c r="F58" s="34"/>
    </row>
    <row r="59" spans="1:6" ht="12.75">
      <c r="A59" s="2" t="s">
        <v>84</v>
      </c>
      <c r="B59" s="6"/>
      <c r="C59" s="6"/>
      <c r="D59" s="6"/>
      <c r="E59" s="34"/>
      <c r="F59" s="34"/>
    </row>
    <row r="60" spans="1:6" ht="12.75">
      <c r="A60" s="6"/>
      <c r="B60" s="6"/>
      <c r="C60" s="6"/>
      <c r="D60" s="6"/>
      <c r="E60" s="34"/>
      <c r="F60" s="34"/>
    </row>
    <row r="61" spans="1:6" ht="12.75">
      <c r="A61" s="6"/>
      <c r="B61" s="6"/>
      <c r="C61" s="6"/>
      <c r="D61" s="6"/>
      <c r="E61" s="82"/>
      <c r="F61" s="82"/>
    </row>
    <row r="62" spans="1:6" ht="12.75">
      <c r="A62" s="6"/>
      <c r="B62" s="6"/>
      <c r="C62" s="6"/>
      <c r="D62" s="6"/>
      <c r="E62" s="83"/>
      <c r="F62" s="83"/>
    </row>
    <row r="63" spans="1:6" ht="12.75">
      <c r="A63" s="6"/>
      <c r="B63" s="6"/>
      <c r="C63" s="6"/>
      <c r="D63" s="6"/>
      <c r="E63" s="82"/>
      <c r="F63" s="82"/>
    </row>
    <row r="64" spans="5:6" ht="12.75">
      <c r="E64" s="5"/>
      <c r="F64" s="5"/>
    </row>
    <row r="65" spans="5:6" ht="12.75">
      <c r="E65" s="5"/>
      <c r="F65" s="5"/>
    </row>
    <row r="66" spans="5:6" ht="12.75">
      <c r="E66" s="5"/>
      <c r="F66" s="5"/>
    </row>
    <row r="67" spans="5:6" ht="12.75">
      <c r="E67" s="5"/>
      <c r="F67" s="5"/>
    </row>
    <row r="68" spans="5:6" ht="12.75">
      <c r="E68" s="5"/>
      <c r="F68" s="5"/>
    </row>
    <row r="69" spans="5:6" ht="12.75">
      <c r="E69" s="5"/>
      <c r="F69" s="5"/>
    </row>
    <row r="70" spans="5:6" ht="12.75">
      <c r="E70" s="5"/>
      <c r="F70" s="5"/>
    </row>
    <row r="71" spans="5:6" ht="12.75">
      <c r="E71" s="5"/>
      <c r="F71" s="5"/>
    </row>
    <row r="72" spans="5:6" ht="12.75">
      <c r="E72" s="5"/>
      <c r="F72" s="5"/>
    </row>
    <row r="73" spans="5:6" ht="12.75">
      <c r="E73" s="5"/>
      <c r="F73" s="5"/>
    </row>
    <row r="74" spans="5:6" ht="12.75">
      <c r="E74" s="5"/>
      <c r="F74" s="5"/>
    </row>
    <row r="75" spans="5:6" ht="12.75">
      <c r="E75" s="5"/>
      <c r="F75" s="5"/>
    </row>
    <row r="76" spans="5:6" ht="12.75">
      <c r="E76" s="5"/>
      <c r="F76" s="5"/>
    </row>
    <row r="77" spans="5:6" ht="12.75">
      <c r="E77" s="5"/>
      <c r="F77" s="5"/>
    </row>
    <row r="78" spans="5:6" ht="12.75">
      <c r="E78" s="5"/>
      <c r="F78" s="5"/>
    </row>
  </sheetData>
  <mergeCells count="4">
    <mergeCell ref="A1:F1"/>
    <mergeCell ref="A2:F2"/>
    <mergeCell ref="A4:F4"/>
    <mergeCell ref="A5:F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28">
      <selection activeCell="A35" sqref="A35"/>
    </sheetView>
  </sheetViews>
  <sheetFormatPr defaultColWidth="9.140625" defaultRowHeight="12.75"/>
  <cols>
    <col min="1" max="1" width="34.57421875" style="2" bestFit="1" customWidth="1"/>
    <col min="2" max="5" width="12.28125" style="2" customWidth="1"/>
    <col min="6" max="16384" width="9.140625" style="2" customWidth="1"/>
  </cols>
  <sheetData>
    <row r="1" spans="1:5" ht="15.75">
      <c r="A1" s="101" t="s">
        <v>13</v>
      </c>
      <c r="B1" s="101"/>
      <c r="C1" s="101"/>
      <c r="D1" s="101"/>
      <c r="E1" s="101"/>
    </row>
    <row r="2" spans="1:5" ht="12.75">
      <c r="A2" s="102" t="s">
        <v>14</v>
      </c>
      <c r="B2" s="102"/>
      <c r="C2" s="102"/>
      <c r="D2" s="102"/>
      <c r="E2" s="102"/>
    </row>
    <row r="4" spans="1:5" ht="12.75">
      <c r="A4" s="109" t="s">
        <v>73</v>
      </c>
      <c r="B4" s="109"/>
      <c r="C4" s="109"/>
      <c r="D4" s="109"/>
      <c r="E4" s="109"/>
    </row>
    <row r="5" spans="1:5" ht="12.75">
      <c r="A5" s="104" t="s">
        <v>15</v>
      </c>
      <c r="B5" s="104"/>
      <c r="C5" s="104"/>
      <c r="D5" s="104"/>
      <c r="E5" s="104"/>
    </row>
    <row r="8" spans="2:5" ht="12.75">
      <c r="B8" s="105" t="s">
        <v>36</v>
      </c>
      <c r="C8" s="106"/>
      <c r="D8" s="105" t="s">
        <v>37</v>
      </c>
      <c r="E8" s="106"/>
    </row>
    <row r="10" spans="2:5" ht="12.75">
      <c r="B10" s="107" t="s">
        <v>74</v>
      </c>
      <c r="C10" s="108"/>
      <c r="D10" s="107" t="s">
        <v>75</v>
      </c>
      <c r="E10" s="108"/>
    </row>
    <row r="11" spans="2:5" ht="12.75">
      <c r="B11" s="55">
        <v>39021</v>
      </c>
      <c r="C11" s="26">
        <v>38656</v>
      </c>
      <c r="D11" s="87">
        <v>39021</v>
      </c>
      <c r="E11" s="88">
        <v>38656</v>
      </c>
    </row>
    <row r="12" spans="2:5" ht="12.75">
      <c r="B12" s="55" t="s">
        <v>16</v>
      </c>
      <c r="C12" s="67" t="s">
        <v>16</v>
      </c>
      <c r="D12" s="55" t="s">
        <v>16</v>
      </c>
      <c r="E12" s="67" t="s">
        <v>16</v>
      </c>
    </row>
    <row r="13" spans="2:5" ht="12.75">
      <c r="B13" s="28"/>
      <c r="C13" s="29" t="s">
        <v>109</v>
      </c>
      <c r="D13" s="28"/>
      <c r="E13" s="29" t="s">
        <v>109</v>
      </c>
    </row>
    <row r="14" spans="2:5" ht="12.75">
      <c r="B14" s="30"/>
      <c r="C14" s="31"/>
      <c r="D14" s="30"/>
      <c r="E14" s="31"/>
    </row>
    <row r="15" spans="1:5" ht="12.75">
      <c r="A15" s="2" t="s">
        <v>17</v>
      </c>
      <c r="B15" s="32">
        <v>9103</v>
      </c>
      <c r="C15" s="33">
        <v>13628</v>
      </c>
      <c r="D15" s="32">
        <v>9103</v>
      </c>
      <c r="E15" s="33">
        <v>13628</v>
      </c>
    </row>
    <row r="16" spans="1:5" ht="12.75">
      <c r="A16" s="2" t="s">
        <v>76</v>
      </c>
      <c r="B16" s="35">
        <v>-8215</v>
      </c>
      <c r="C16" s="36">
        <v>-11179</v>
      </c>
      <c r="D16" s="35">
        <v>-8215</v>
      </c>
      <c r="E16" s="36">
        <v>-11179</v>
      </c>
    </row>
    <row r="17" spans="1:5" ht="12.75">
      <c r="A17" s="1" t="s">
        <v>77</v>
      </c>
      <c r="B17" s="32">
        <f>+B15+B16</f>
        <v>888</v>
      </c>
      <c r="C17" s="34">
        <f>+C15+C16</f>
        <v>2449</v>
      </c>
      <c r="D17" s="32">
        <f>+D15+D16</f>
        <v>888</v>
      </c>
      <c r="E17" s="33">
        <f>+E15+E16</f>
        <v>2449</v>
      </c>
    </row>
    <row r="18" spans="1:5" ht="12.75">
      <c r="A18" s="2" t="s">
        <v>78</v>
      </c>
      <c r="B18" s="32">
        <v>311</v>
      </c>
      <c r="C18" s="33">
        <v>314</v>
      </c>
      <c r="D18" s="32">
        <v>311</v>
      </c>
      <c r="E18" s="33">
        <v>314</v>
      </c>
    </row>
    <row r="19" spans="1:5" ht="12.75">
      <c r="A19" s="2" t="s">
        <v>115</v>
      </c>
      <c r="B19" s="32">
        <v>-1513</v>
      </c>
      <c r="C19" s="34">
        <v>-1497</v>
      </c>
      <c r="D19" s="32">
        <v>-1513</v>
      </c>
      <c r="E19" s="33">
        <v>-1497</v>
      </c>
    </row>
    <row r="20" spans="1:5" ht="12.75">
      <c r="A20" s="2" t="s">
        <v>79</v>
      </c>
      <c r="B20" s="35">
        <v>24</v>
      </c>
      <c r="C20" s="69">
        <v>126</v>
      </c>
      <c r="D20" s="35">
        <v>24</v>
      </c>
      <c r="E20" s="36">
        <v>126</v>
      </c>
    </row>
    <row r="21" spans="1:5" ht="12.75">
      <c r="A21" s="1" t="s">
        <v>127</v>
      </c>
      <c r="B21" s="32">
        <f>SUM(B17:B20)</f>
        <v>-290</v>
      </c>
      <c r="C21" s="34">
        <f>SUM(C17:C20)</f>
        <v>1392</v>
      </c>
      <c r="D21" s="32">
        <f>SUM(D17:D20)</f>
        <v>-290</v>
      </c>
      <c r="E21" s="33">
        <f>SUM(E17:E20)</f>
        <v>1392</v>
      </c>
    </row>
    <row r="22" spans="1:5" ht="12.75">
      <c r="A22" s="2" t="s">
        <v>10</v>
      </c>
      <c r="B22" s="32">
        <v>-28</v>
      </c>
      <c r="C22" s="34">
        <v>-281</v>
      </c>
      <c r="D22" s="32">
        <v>-28</v>
      </c>
      <c r="E22" s="33">
        <v>-281</v>
      </c>
    </row>
    <row r="23" spans="1:5" ht="13.5" thickBot="1">
      <c r="A23" s="1" t="s">
        <v>128</v>
      </c>
      <c r="B23" s="70">
        <f>+B21+B22</f>
        <v>-318</v>
      </c>
      <c r="C23" s="71">
        <f>+C21+C22</f>
        <v>1111</v>
      </c>
      <c r="D23" s="70">
        <f>+D21+D22</f>
        <v>-318</v>
      </c>
      <c r="E23" s="72">
        <f>+E21+E22</f>
        <v>1111</v>
      </c>
    </row>
    <row r="24" spans="2:5" ht="12.75">
      <c r="B24" s="32"/>
      <c r="C24" s="34"/>
      <c r="D24" s="32"/>
      <c r="E24" s="33"/>
    </row>
    <row r="25" spans="1:5" ht="12.75">
      <c r="A25" s="2" t="s">
        <v>80</v>
      </c>
      <c r="B25" s="32"/>
      <c r="C25" s="34"/>
      <c r="D25" s="32"/>
      <c r="E25" s="33"/>
    </row>
    <row r="26" spans="1:5" ht="12.75">
      <c r="A26" s="2" t="s">
        <v>81</v>
      </c>
      <c r="B26" s="32">
        <v>-287</v>
      </c>
      <c r="C26" s="34">
        <v>1055</v>
      </c>
      <c r="D26" s="32">
        <v>-287</v>
      </c>
      <c r="E26" s="33">
        <v>1055</v>
      </c>
    </row>
    <row r="27" spans="1:5" ht="12.75">
      <c r="A27" s="2" t="s">
        <v>18</v>
      </c>
      <c r="B27" s="32">
        <v>-31</v>
      </c>
      <c r="C27" s="34">
        <v>56</v>
      </c>
      <c r="D27" s="32">
        <v>-31</v>
      </c>
      <c r="E27" s="33">
        <v>56</v>
      </c>
    </row>
    <row r="28" spans="2:5" ht="13.5" thickBot="1">
      <c r="B28" s="70">
        <f>+B27+B26</f>
        <v>-318</v>
      </c>
      <c r="C28" s="71">
        <f>+C27+C26</f>
        <v>1111</v>
      </c>
      <c r="D28" s="70">
        <f>+D27+D26</f>
        <v>-318</v>
      </c>
      <c r="E28" s="72">
        <f>+E27+E26</f>
        <v>1111</v>
      </c>
    </row>
    <row r="29" spans="2:5" ht="12.75">
      <c r="B29" s="32"/>
      <c r="C29" s="34"/>
      <c r="D29" s="32"/>
      <c r="E29" s="33"/>
    </row>
    <row r="30" spans="1:5" ht="12.75">
      <c r="A30" s="1" t="s">
        <v>134</v>
      </c>
      <c r="B30" s="32"/>
      <c r="C30" s="34"/>
      <c r="D30" s="32"/>
      <c r="E30" s="65"/>
    </row>
    <row r="31" spans="1:5" ht="12.75">
      <c r="A31" s="1" t="s">
        <v>82</v>
      </c>
      <c r="B31" s="32"/>
      <c r="C31" s="34"/>
      <c r="D31" s="32"/>
      <c r="E31" s="33"/>
    </row>
    <row r="32" spans="1:5" ht="12.75">
      <c r="A32" s="2" t="s">
        <v>136</v>
      </c>
      <c r="B32" s="100">
        <f>+(B26/44405)*100</f>
        <v>-0.6463236122058327</v>
      </c>
      <c r="C32" s="92">
        <f>+(C26/44405)*100</f>
        <v>2.3758585744848553</v>
      </c>
      <c r="D32" s="100">
        <f>+(D26/44405)*100</f>
        <v>-0.6463236122058327</v>
      </c>
      <c r="E32" s="97">
        <f>+(E26/44405)*100</f>
        <v>2.3758585744848553</v>
      </c>
    </row>
    <row r="33" spans="1:5" ht="13.5" thickBot="1">
      <c r="A33" s="2" t="s">
        <v>83</v>
      </c>
      <c r="B33" s="91" t="s">
        <v>129</v>
      </c>
      <c r="C33" s="95" t="s">
        <v>129</v>
      </c>
      <c r="D33" s="93" t="s">
        <v>129</v>
      </c>
      <c r="E33" s="94" t="s">
        <v>129</v>
      </c>
    </row>
    <row r="34" spans="1:5" ht="12.75">
      <c r="A34" s="31"/>
      <c r="B34" s="74"/>
      <c r="C34" s="75"/>
      <c r="D34" s="74"/>
      <c r="E34" s="76"/>
    </row>
    <row r="35" spans="1:5" ht="12.75">
      <c r="A35" s="73"/>
      <c r="B35" s="37"/>
      <c r="C35" s="37"/>
      <c r="D35" s="37"/>
      <c r="E35" s="37"/>
    </row>
    <row r="36" spans="1:5" ht="12.75">
      <c r="A36" s="73"/>
      <c r="B36" s="68"/>
      <c r="C36" s="68"/>
      <c r="D36" s="68"/>
      <c r="E36" s="68"/>
    </row>
    <row r="37" spans="1:5" ht="12.75">
      <c r="A37" s="73"/>
      <c r="B37" s="10"/>
      <c r="C37" s="10"/>
      <c r="D37" s="10"/>
      <c r="E37" s="10"/>
    </row>
    <row r="39" ht="12.75">
      <c r="A39" s="2" t="s">
        <v>46</v>
      </c>
    </row>
    <row r="40" ht="12.75">
      <c r="A40" s="2" t="s">
        <v>84</v>
      </c>
    </row>
  </sheetData>
  <mergeCells count="8">
    <mergeCell ref="A1:E1"/>
    <mergeCell ref="A2:E2"/>
    <mergeCell ref="A4:E4"/>
    <mergeCell ref="A5:E5"/>
    <mergeCell ref="B8:C8"/>
    <mergeCell ref="D8:E8"/>
    <mergeCell ref="B10:C10"/>
    <mergeCell ref="D10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8">
      <selection activeCell="K25" sqref="K25"/>
    </sheetView>
  </sheetViews>
  <sheetFormatPr defaultColWidth="9.140625" defaultRowHeight="12.75"/>
  <cols>
    <col min="1" max="1" width="29.8515625" style="2" customWidth="1"/>
    <col min="2" max="2" width="4.8515625" style="2" hidden="1" customWidth="1"/>
    <col min="3" max="3" width="4.8515625" style="2" customWidth="1"/>
    <col min="4" max="11" width="10.421875" style="2" customWidth="1"/>
    <col min="12" max="16384" width="9.140625" style="2" customWidth="1"/>
  </cols>
  <sheetData>
    <row r="1" spans="1:11" ht="15.75">
      <c r="A1" s="101" t="s">
        <v>13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2.75">
      <c r="A2" s="102" t="s">
        <v>14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4" spans="1:11" ht="12.75">
      <c r="A4" s="110" t="s">
        <v>34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1" ht="12.75">
      <c r="A5" s="103" t="s">
        <v>101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104" t="s">
        <v>35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4:11" ht="12.75">
      <c r="D8" s="104" t="s">
        <v>103</v>
      </c>
      <c r="E8" s="104"/>
      <c r="F8" s="104"/>
      <c r="G8" s="104"/>
      <c r="H8" s="104"/>
      <c r="I8" s="104"/>
      <c r="J8" s="4" t="s">
        <v>104</v>
      </c>
      <c r="K8" s="4" t="s">
        <v>106</v>
      </c>
    </row>
    <row r="9" spans="4:11" ht="12.75">
      <c r="D9" s="66"/>
      <c r="E9" s="104" t="s">
        <v>45</v>
      </c>
      <c r="F9" s="104"/>
      <c r="G9" s="104"/>
      <c r="H9" s="2" t="s">
        <v>28</v>
      </c>
      <c r="J9" s="4" t="s">
        <v>105</v>
      </c>
      <c r="K9" s="4" t="s">
        <v>107</v>
      </c>
    </row>
    <row r="10" ht="12.75">
      <c r="G10" s="4" t="s">
        <v>19</v>
      </c>
    </row>
    <row r="11" spans="4:9" ht="12.75">
      <c r="D11" s="4" t="s">
        <v>19</v>
      </c>
      <c r="E11" s="4" t="s">
        <v>19</v>
      </c>
      <c r="F11" s="4" t="s">
        <v>20</v>
      </c>
      <c r="G11" s="4" t="s">
        <v>21</v>
      </c>
      <c r="H11" s="4" t="s">
        <v>25</v>
      </c>
      <c r="I11" s="4"/>
    </row>
    <row r="12" spans="4:9" ht="12.75">
      <c r="D12" s="7" t="s">
        <v>24</v>
      </c>
      <c r="E12" s="7" t="s">
        <v>23</v>
      </c>
      <c r="F12" s="7" t="s">
        <v>22</v>
      </c>
      <c r="G12" s="7" t="s">
        <v>22</v>
      </c>
      <c r="H12" s="7" t="s">
        <v>26</v>
      </c>
      <c r="I12" s="7" t="s">
        <v>27</v>
      </c>
    </row>
    <row r="13" spans="1:11" ht="12.75">
      <c r="A13" s="2" t="s">
        <v>126</v>
      </c>
      <c r="B13" s="44"/>
      <c r="C13" s="44"/>
      <c r="D13" s="8" t="s">
        <v>16</v>
      </c>
      <c r="E13" s="8" t="s">
        <v>16</v>
      </c>
      <c r="F13" s="8" t="s">
        <v>16</v>
      </c>
      <c r="G13" s="45" t="s">
        <v>16</v>
      </c>
      <c r="H13" s="8" t="s">
        <v>16</v>
      </c>
      <c r="I13" s="8" t="s">
        <v>16</v>
      </c>
      <c r="J13" s="8" t="s">
        <v>16</v>
      </c>
      <c r="K13" s="8" t="s">
        <v>16</v>
      </c>
    </row>
    <row r="14" spans="1:9" ht="12.75">
      <c r="A14" s="2" t="s">
        <v>116</v>
      </c>
      <c r="B14" s="6"/>
      <c r="C14" s="6"/>
      <c r="D14" s="7"/>
      <c r="E14" s="7"/>
      <c r="F14" s="7"/>
      <c r="G14" s="46"/>
      <c r="H14" s="7"/>
      <c r="I14" s="7"/>
    </row>
    <row r="15" spans="1:11" ht="12.75">
      <c r="A15" s="2" t="s">
        <v>117</v>
      </c>
      <c r="B15" s="6"/>
      <c r="C15" s="6"/>
      <c r="D15" s="21">
        <v>44405</v>
      </c>
      <c r="E15" s="21">
        <v>654</v>
      </c>
      <c r="F15" s="21">
        <v>898</v>
      </c>
      <c r="G15" s="47">
        <v>352</v>
      </c>
      <c r="H15" s="21">
        <v>36629</v>
      </c>
      <c r="I15" s="21">
        <f>SUM(D15:H15)</f>
        <v>82938</v>
      </c>
      <c r="J15" s="5">
        <v>1453</v>
      </c>
      <c r="K15" s="5">
        <f>+J15+I15</f>
        <v>84391</v>
      </c>
    </row>
    <row r="16" spans="2:11" ht="12.75">
      <c r="B16" s="6"/>
      <c r="C16" s="6"/>
      <c r="D16" s="21"/>
      <c r="E16" s="21"/>
      <c r="F16" s="21"/>
      <c r="G16" s="47"/>
      <c r="H16" s="21"/>
      <c r="I16" s="21"/>
      <c r="J16" s="5"/>
      <c r="K16" s="5"/>
    </row>
    <row r="17" spans="1:10" ht="12.75">
      <c r="A17" s="2" t="s">
        <v>118</v>
      </c>
      <c r="B17" s="6"/>
      <c r="C17" s="6"/>
      <c r="D17" s="21"/>
      <c r="E17" s="21"/>
      <c r="F17" s="21"/>
      <c r="G17" s="47"/>
      <c r="H17" s="21"/>
      <c r="I17" s="21"/>
      <c r="J17" s="5"/>
    </row>
    <row r="18" spans="1:11" ht="12.75">
      <c r="A18" s="89" t="s">
        <v>119</v>
      </c>
      <c r="D18" s="48">
        <v>0</v>
      </c>
      <c r="E18" s="48">
        <v>0</v>
      </c>
      <c r="F18" s="48">
        <v>-214</v>
      </c>
      <c r="G18" s="48">
        <v>0</v>
      </c>
      <c r="H18" s="48">
        <v>11</v>
      </c>
      <c r="I18" s="48">
        <f>+H18+G18+F18+E18+D18</f>
        <v>-203</v>
      </c>
      <c r="J18" s="49">
        <v>0</v>
      </c>
      <c r="K18" s="90">
        <f>+J18+I18</f>
        <v>-203</v>
      </c>
    </row>
    <row r="19" spans="4:10" ht="12.75">
      <c r="D19" s="48"/>
      <c r="E19" s="48"/>
      <c r="F19" s="48"/>
      <c r="G19" s="48"/>
      <c r="H19" s="48"/>
      <c r="I19" s="48"/>
      <c r="J19" s="49"/>
    </row>
    <row r="20" spans="1:11" ht="13.5" thickBot="1">
      <c r="A20" s="2" t="s">
        <v>111</v>
      </c>
      <c r="D20" s="22">
        <f>SUM(D15:D18)</f>
        <v>44405</v>
      </c>
      <c r="E20" s="22">
        <f>SUM(E15:E18)</f>
        <v>654</v>
      </c>
      <c r="F20" s="22">
        <f>SUM(F15:F18)</f>
        <v>684</v>
      </c>
      <c r="G20" s="22">
        <f>SUM(G15:G18)</f>
        <v>352</v>
      </c>
      <c r="H20" s="22">
        <f>SUM(H15:H19)</f>
        <v>36640</v>
      </c>
      <c r="I20" s="22">
        <f>SUM(I15:I19)</f>
        <v>82735</v>
      </c>
      <c r="J20" s="22">
        <f>SUM(J15:J18)</f>
        <v>1453</v>
      </c>
      <c r="K20" s="22">
        <f>SUM(K15:K19)</f>
        <v>84188</v>
      </c>
    </row>
    <row r="21" spans="4:10" ht="13.5" thickTop="1">
      <c r="D21" s="23"/>
      <c r="E21" s="23"/>
      <c r="F21" s="23"/>
      <c r="G21" s="23"/>
      <c r="H21" s="23"/>
      <c r="I21" s="23"/>
      <c r="J21" s="5"/>
    </row>
    <row r="22" spans="1:10" ht="12.75">
      <c r="A22" s="2" t="s">
        <v>118</v>
      </c>
      <c r="D22" s="23"/>
      <c r="E22" s="23"/>
      <c r="F22" s="23"/>
      <c r="G22" s="23"/>
      <c r="H22" s="23"/>
      <c r="I22" s="23"/>
      <c r="J22" s="5"/>
    </row>
    <row r="23" spans="1:11" ht="12.75">
      <c r="A23" s="89" t="s">
        <v>119</v>
      </c>
      <c r="D23" s="23">
        <v>0</v>
      </c>
      <c r="E23" s="23">
        <v>0</v>
      </c>
      <c r="F23" s="23">
        <v>0</v>
      </c>
      <c r="G23" s="23">
        <v>0</v>
      </c>
      <c r="H23" s="23">
        <v>9</v>
      </c>
      <c r="I23" s="23">
        <f>+H23</f>
        <v>9</v>
      </c>
      <c r="J23" s="99">
        <v>0</v>
      </c>
      <c r="K23" s="19">
        <f>+J23+I23</f>
        <v>9</v>
      </c>
    </row>
    <row r="24" spans="4:10" ht="12.75">
      <c r="D24" s="23"/>
      <c r="E24" s="23"/>
      <c r="F24" s="23"/>
      <c r="G24" s="23"/>
      <c r="H24" s="23"/>
      <c r="I24" s="23"/>
      <c r="J24" s="5"/>
    </row>
    <row r="25" spans="1:11" ht="12.75">
      <c r="A25" s="2" t="s">
        <v>120</v>
      </c>
      <c r="D25" s="23">
        <v>0</v>
      </c>
      <c r="E25" s="23">
        <v>0</v>
      </c>
      <c r="F25" s="23">
        <v>0</v>
      </c>
      <c r="G25" s="23">
        <v>0</v>
      </c>
      <c r="H25" s="23">
        <v>1046</v>
      </c>
      <c r="I25" s="23">
        <f>+H25</f>
        <v>1046</v>
      </c>
      <c r="J25" s="90">
        <v>56</v>
      </c>
      <c r="K25" s="19">
        <f>+J25+I25</f>
        <v>1102</v>
      </c>
    </row>
    <row r="26" spans="1:10" ht="12.75">
      <c r="A26" s="2" t="s">
        <v>121</v>
      </c>
      <c r="D26" s="23"/>
      <c r="E26" s="23"/>
      <c r="F26" s="23"/>
      <c r="G26" s="23"/>
      <c r="H26" s="23"/>
      <c r="I26" s="23"/>
      <c r="J26" s="5"/>
    </row>
    <row r="27" spans="4:10" ht="12.75">
      <c r="D27" s="23"/>
      <c r="E27" s="23"/>
      <c r="F27" s="23"/>
      <c r="G27" s="23"/>
      <c r="H27" s="23"/>
      <c r="I27" s="23"/>
      <c r="J27" s="5"/>
    </row>
    <row r="28" spans="1:11" ht="13.5" thickBot="1">
      <c r="A28" s="2" t="s">
        <v>122</v>
      </c>
      <c r="D28" s="22">
        <f>SUM(D20:D27)</f>
        <v>44405</v>
      </c>
      <c r="E28" s="22">
        <f aca="true" t="shared" si="0" ref="E28:K28">SUM(E20:E27)</f>
        <v>654</v>
      </c>
      <c r="F28" s="22">
        <f t="shared" si="0"/>
        <v>684</v>
      </c>
      <c r="G28" s="22">
        <f t="shared" si="0"/>
        <v>352</v>
      </c>
      <c r="H28" s="22">
        <f t="shared" si="0"/>
        <v>37695</v>
      </c>
      <c r="I28" s="22">
        <f t="shared" si="0"/>
        <v>83790</v>
      </c>
      <c r="J28" s="22">
        <f t="shared" si="0"/>
        <v>1509</v>
      </c>
      <c r="K28" s="22">
        <f t="shared" si="0"/>
        <v>85299</v>
      </c>
    </row>
    <row r="29" spans="4:11" ht="13.5" thickTop="1">
      <c r="D29" s="21"/>
      <c r="E29" s="21"/>
      <c r="F29" s="21"/>
      <c r="G29" s="21"/>
      <c r="H29" s="21"/>
      <c r="I29" s="21"/>
      <c r="J29" s="21"/>
      <c r="K29" s="21"/>
    </row>
    <row r="30" spans="1:10" ht="12.75">
      <c r="A30" s="2" t="s">
        <v>102</v>
      </c>
      <c r="D30" s="23"/>
      <c r="E30" s="23"/>
      <c r="F30" s="23"/>
      <c r="G30" s="23"/>
      <c r="H30" s="23"/>
      <c r="I30" s="23"/>
      <c r="J30" s="5"/>
    </row>
    <row r="31" spans="1:11" ht="12.75">
      <c r="A31" s="2" t="s">
        <v>117</v>
      </c>
      <c r="D31" s="23">
        <v>44405</v>
      </c>
      <c r="E31" s="23">
        <v>654</v>
      </c>
      <c r="F31" s="23">
        <v>898</v>
      </c>
      <c r="G31" s="23">
        <v>352</v>
      </c>
      <c r="H31" s="23">
        <v>35244</v>
      </c>
      <c r="I31" s="23">
        <f>SUM(D31:H31)</f>
        <v>81553</v>
      </c>
      <c r="J31" s="23">
        <v>1655</v>
      </c>
      <c r="K31" s="19">
        <f>+J31+I31</f>
        <v>83208</v>
      </c>
    </row>
    <row r="32" spans="4:11" ht="12.75">
      <c r="D32" s="23"/>
      <c r="E32" s="23"/>
      <c r="F32" s="23"/>
      <c r="G32" s="23"/>
      <c r="H32" s="23"/>
      <c r="I32" s="23"/>
      <c r="J32" s="23"/>
      <c r="K32" s="19"/>
    </row>
    <row r="33" spans="1:11" ht="12.75">
      <c r="A33" s="2" t="s">
        <v>118</v>
      </c>
      <c r="D33" s="23"/>
      <c r="E33" s="23"/>
      <c r="F33" s="23"/>
      <c r="G33" s="23"/>
      <c r="H33" s="23"/>
      <c r="I33" s="23"/>
      <c r="J33" s="23"/>
      <c r="K33" s="19"/>
    </row>
    <row r="34" spans="1:11" ht="12.75">
      <c r="A34" s="89" t="s">
        <v>119</v>
      </c>
      <c r="D34" s="23">
        <v>0</v>
      </c>
      <c r="E34" s="23">
        <v>0</v>
      </c>
      <c r="F34" s="23">
        <v>-214</v>
      </c>
      <c r="G34" s="23">
        <v>0</v>
      </c>
      <c r="H34" s="23">
        <v>-58</v>
      </c>
      <c r="I34" s="23">
        <f>SUM(D34:H34)</f>
        <v>-272</v>
      </c>
      <c r="J34" s="23">
        <v>0</v>
      </c>
      <c r="K34" s="19">
        <f>+J34+I34</f>
        <v>-272</v>
      </c>
    </row>
    <row r="35" spans="1:11" ht="12.75">
      <c r="A35" s="89"/>
      <c r="D35" s="23"/>
      <c r="E35" s="23"/>
      <c r="F35" s="23"/>
      <c r="G35" s="23"/>
      <c r="H35" s="23"/>
      <c r="I35" s="23"/>
      <c r="J35" s="23"/>
      <c r="K35" s="19"/>
    </row>
    <row r="36" spans="1:11" ht="13.5" thickBot="1">
      <c r="A36" s="2" t="s">
        <v>125</v>
      </c>
      <c r="D36" s="22">
        <f>SUM(D31:D34)</f>
        <v>44405</v>
      </c>
      <c r="E36" s="22">
        <f aca="true" t="shared" si="1" ref="E36:K36">SUM(E31:E34)</f>
        <v>654</v>
      </c>
      <c r="F36" s="22">
        <f t="shared" si="1"/>
        <v>684</v>
      </c>
      <c r="G36" s="22">
        <f t="shared" si="1"/>
        <v>352</v>
      </c>
      <c r="H36" s="22">
        <f t="shared" si="1"/>
        <v>35186</v>
      </c>
      <c r="I36" s="22">
        <f t="shared" si="1"/>
        <v>81281</v>
      </c>
      <c r="J36" s="22">
        <f t="shared" si="1"/>
        <v>1655</v>
      </c>
      <c r="K36" s="22">
        <f t="shared" si="1"/>
        <v>82936</v>
      </c>
    </row>
    <row r="37" spans="1:11" ht="13.5" thickTop="1">
      <c r="A37" s="89"/>
      <c r="D37" s="23"/>
      <c r="E37" s="23"/>
      <c r="F37" s="23"/>
      <c r="G37" s="23"/>
      <c r="H37" s="23"/>
      <c r="I37" s="23"/>
      <c r="J37" s="23"/>
      <c r="K37" s="19"/>
    </row>
    <row r="38" spans="1:10" ht="12.75">
      <c r="A38" s="2" t="s">
        <v>123</v>
      </c>
      <c r="D38" s="21"/>
      <c r="E38" s="50"/>
      <c r="F38" s="51"/>
      <c r="G38" s="48"/>
      <c r="H38" s="48"/>
      <c r="I38" s="23"/>
      <c r="J38" s="9"/>
    </row>
    <row r="39" spans="1:11" ht="12.75">
      <c r="A39" s="2" t="s">
        <v>65</v>
      </c>
      <c r="D39" s="21">
        <v>0</v>
      </c>
      <c r="E39" s="50">
        <v>0</v>
      </c>
      <c r="F39" s="51">
        <v>0</v>
      </c>
      <c r="G39" s="48">
        <v>0</v>
      </c>
      <c r="H39" s="48">
        <v>-287</v>
      </c>
      <c r="I39" s="23">
        <f>SUM(D39:H39)</f>
        <v>-287</v>
      </c>
      <c r="J39" s="98">
        <v>-31</v>
      </c>
      <c r="K39" s="19">
        <f>+J39+I39</f>
        <v>-318</v>
      </c>
    </row>
    <row r="40" spans="4:10" ht="12" customHeight="1">
      <c r="D40" s="21"/>
      <c r="E40" s="50"/>
      <c r="F40" s="51"/>
      <c r="G40" s="48"/>
      <c r="H40" s="48"/>
      <c r="I40" s="23"/>
      <c r="J40" s="9"/>
    </row>
    <row r="41" spans="4:9" ht="12.75">
      <c r="D41" s="48"/>
      <c r="E41" s="48"/>
      <c r="F41" s="48"/>
      <c r="G41" s="48"/>
      <c r="H41" s="48"/>
      <c r="I41" s="23"/>
    </row>
    <row r="42" spans="1:11" ht="13.5" thickBot="1">
      <c r="A42" s="2" t="s">
        <v>124</v>
      </c>
      <c r="D42" s="22">
        <f>SUM(D36:D41)</f>
        <v>44405</v>
      </c>
      <c r="E42" s="22">
        <f aca="true" t="shared" si="2" ref="E42:K42">SUM(E36:E41)</f>
        <v>654</v>
      </c>
      <c r="F42" s="22">
        <f t="shared" si="2"/>
        <v>684</v>
      </c>
      <c r="G42" s="22">
        <f t="shared" si="2"/>
        <v>352</v>
      </c>
      <c r="H42" s="22">
        <f t="shared" si="2"/>
        <v>34899</v>
      </c>
      <c r="I42" s="22">
        <f t="shared" si="2"/>
        <v>80994</v>
      </c>
      <c r="J42" s="22">
        <f t="shared" si="2"/>
        <v>1624</v>
      </c>
      <c r="K42" s="22">
        <f t="shared" si="2"/>
        <v>82618</v>
      </c>
    </row>
    <row r="43" spans="4:9" ht="13.5" thickTop="1">
      <c r="D43" s="52"/>
      <c r="E43" s="52"/>
      <c r="F43" s="53"/>
      <c r="G43" s="52"/>
      <c r="H43" s="52"/>
      <c r="I43" s="12"/>
    </row>
    <row r="44" spans="1:9" ht="12.75">
      <c r="A44" s="6"/>
      <c r="B44" s="6"/>
      <c r="C44" s="6"/>
      <c r="D44" s="54"/>
      <c r="E44" s="54"/>
      <c r="F44" s="54"/>
      <c r="G44" s="54"/>
      <c r="H44" s="15"/>
      <c r="I44" s="15"/>
    </row>
    <row r="45" spans="1:9" ht="12.75">
      <c r="A45" s="2" t="s">
        <v>60</v>
      </c>
      <c r="B45" s="6"/>
      <c r="C45" s="6"/>
      <c r="D45" s="15"/>
      <c r="E45" s="15"/>
      <c r="F45" s="15"/>
      <c r="G45" s="15"/>
      <c r="H45" s="15"/>
      <c r="I45" s="15"/>
    </row>
    <row r="46" spans="1:9" ht="12.75">
      <c r="A46" s="2" t="s">
        <v>84</v>
      </c>
      <c r="B46" s="6"/>
      <c r="C46" s="6"/>
      <c r="D46" s="15"/>
      <c r="E46" s="15"/>
      <c r="F46" s="15"/>
      <c r="G46" s="15"/>
      <c r="H46" s="15"/>
      <c r="I46" s="15"/>
    </row>
    <row r="47" spans="4:9" ht="12.75">
      <c r="D47" s="10"/>
      <c r="E47" s="10"/>
      <c r="F47" s="10"/>
      <c r="G47" s="10"/>
      <c r="H47" s="10"/>
      <c r="I47" s="10"/>
    </row>
    <row r="48" spans="4:9" ht="12.75">
      <c r="D48" s="10"/>
      <c r="E48" s="10"/>
      <c r="F48" s="10"/>
      <c r="G48" s="10"/>
      <c r="H48" s="10"/>
      <c r="I48" s="10"/>
    </row>
  </sheetData>
  <mergeCells count="7">
    <mergeCell ref="A1:K1"/>
    <mergeCell ref="A2:K2"/>
    <mergeCell ref="E9:G9"/>
    <mergeCell ref="D8:I8"/>
    <mergeCell ref="A4:K4"/>
    <mergeCell ref="A5:K5"/>
    <mergeCell ref="A6:K6"/>
  </mergeCells>
  <printOptions horizontalCentered="1"/>
  <pageMargins left="0.393700787401575" right="0" top="0.984251968503937" bottom="0.984251968503937" header="0.511811023622047" footer="0.511811023622047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6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.7109375" style="2" customWidth="1"/>
    <col min="2" max="5" width="9.140625" style="2" customWidth="1"/>
    <col min="6" max="6" width="10.8515625" style="2" customWidth="1"/>
    <col min="7" max="7" width="14.8515625" style="2" bestFit="1" customWidth="1"/>
    <col min="8" max="8" width="5.7109375" style="2" customWidth="1"/>
    <col min="9" max="9" width="14.8515625" style="2" bestFit="1" customWidth="1"/>
    <col min="10" max="16384" width="9.140625" style="2" customWidth="1"/>
  </cols>
  <sheetData>
    <row r="1" spans="1:9" ht="15.75">
      <c r="A1" s="101" t="s">
        <v>13</v>
      </c>
      <c r="B1" s="101"/>
      <c r="C1" s="101"/>
      <c r="D1" s="101"/>
      <c r="E1" s="101"/>
      <c r="F1" s="101"/>
      <c r="G1" s="101"/>
      <c r="H1" s="101"/>
      <c r="I1" s="101"/>
    </row>
    <row r="2" spans="1:9" ht="12.75">
      <c r="A2" s="102" t="s">
        <v>14</v>
      </c>
      <c r="B2" s="102"/>
      <c r="C2" s="102"/>
      <c r="D2" s="102"/>
      <c r="E2" s="102"/>
      <c r="F2" s="102"/>
      <c r="G2" s="102"/>
      <c r="H2" s="102"/>
      <c r="I2" s="102"/>
    </row>
    <row r="4" spans="1:9" ht="12.75">
      <c r="A4" s="103" t="s">
        <v>29</v>
      </c>
      <c r="B4" s="103"/>
      <c r="C4" s="103"/>
      <c r="D4" s="103"/>
      <c r="E4" s="103"/>
      <c r="F4" s="103"/>
      <c r="G4" s="103"/>
      <c r="H4" s="103"/>
      <c r="I4" s="103"/>
    </row>
    <row r="5" spans="1:9" ht="12.75">
      <c r="A5" s="103" t="s">
        <v>72</v>
      </c>
      <c r="B5" s="103"/>
      <c r="C5" s="103"/>
      <c r="D5" s="103"/>
      <c r="E5" s="103"/>
      <c r="F5" s="103"/>
      <c r="G5" s="103"/>
      <c r="H5" s="103"/>
      <c r="I5" s="103"/>
    </row>
    <row r="6" spans="1:9" ht="12.75">
      <c r="A6" s="104" t="s">
        <v>35</v>
      </c>
      <c r="B6" s="104"/>
      <c r="C6" s="104"/>
      <c r="D6" s="104"/>
      <c r="E6" s="104"/>
      <c r="F6" s="104"/>
      <c r="G6" s="104"/>
      <c r="H6" s="104"/>
      <c r="I6" s="104"/>
    </row>
    <row r="7" ht="4.5" customHeight="1"/>
    <row r="8" spans="7:9" ht="12.75">
      <c r="G8" s="4" t="s">
        <v>112</v>
      </c>
      <c r="I8" s="4" t="s">
        <v>112</v>
      </c>
    </row>
    <row r="9" spans="7:9" ht="12.75">
      <c r="G9" s="13" t="s">
        <v>113</v>
      </c>
      <c r="I9" s="13" t="s">
        <v>114</v>
      </c>
    </row>
    <row r="10" spans="7:9" ht="12.75">
      <c r="G10" s="4" t="s">
        <v>16</v>
      </c>
      <c r="H10" s="14"/>
      <c r="I10" s="4" t="s">
        <v>16</v>
      </c>
    </row>
    <row r="11" spans="1:9" ht="12.75">
      <c r="A11" s="1" t="s">
        <v>38</v>
      </c>
      <c r="G11" s="16"/>
      <c r="H11" s="17"/>
      <c r="I11" s="11"/>
    </row>
    <row r="12" spans="1:9" ht="12.75">
      <c r="A12" s="2" t="s">
        <v>127</v>
      </c>
      <c r="G12" s="18">
        <v>-290</v>
      </c>
      <c r="H12" s="17"/>
      <c r="I12" s="11">
        <v>1382</v>
      </c>
    </row>
    <row r="13" spans="7:9" ht="12.75">
      <c r="G13" s="18"/>
      <c r="H13" s="19"/>
      <c r="I13" s="11"/>
    </row>
    <row r="14" spans="1:9" ht="13.5">
      <c r="A14" s="57" t="s">
        <v>59</v>
      </c>
      <c r="G14" s="18"/>
      <c r="H14" s="19"/>
      <c r="I14" s="11"/>
    </row>
    <row r="15" spans="1:9" ht="13.5">
      <c r="A15" s="57" t="s">
        <v>47</v>
      </c>
      <c r="B15" s="3"/>
      <c r="G15" s="18">
        <v>355</v>
      </c>
      <c r="H15" s="19"/>
      <c r="I15" s="11">
        <v>560</v>
      </c>
    </row>
    <row r="16" spans="1:9" ht="13.5">
      <c r="A16" s="57" t="s">
        <v>68</v>
      </c>
      <c r="B16" s="3"/>
      <c r="G16" s="20">
        <v>0</v>
      </c>
      <c r="H16" s="11"/>
      <c r="I16" s="11"/>
    </row>
    <row r="17" spans="1:9" ht="13.5">
      <c r="A17" s="57" t="s">
        <v>48</v>
      </c>
      <c r="B17" s="3"/>
      <c r="G17" s="20">
        <v>-24</v>
      </c>
      <c r="H17" s="11"/>
      <c r="I17" s="11">
        <v>-126</v>
      </c>
    </row>
    <row r="18" spans="1:9" ht="13.5">
      <c r="A18" s="57" t="s">
        <v>69</v>
      </c>
      <c r="B18" s="3"/>
      <c r="G18" s="20">
        <v>-24</v>
      </c>
      <c r="H18" s="11"/>
      <c r="I18" s="11">
        <v>0</v>
      </c>
    </row>
    <row r="19" spans="1:9" ht="13.5">
      <c r="A19" s="57" t="s">
        <v>49</v>
      </c>
      <c r="G19" s="20">
        <v>-252</v>
      </c>
      <c r="H19" s="11"/>
      <c r="I19" s="20">
        <v>-187</v>
      </c>
    </row>
    <row r="20" spans="1:9" ht="13.5">
      <c r="A20" s="57" t="s">
        <v>130</v>
      </c>
      <c r="G20" s="20">
        <v>1</v>
      </c>
      <c r="H20" s="11"/>
      <c r="I20" s="20">
        <v>-32</v>
      </c>
    </row>
    <row r="21" spans="1:9" ht="13.5">
      <c r="A21" s="57" t="s">
        <v>67</v>
      </c>
      <c r="B21" s="3"/>
      <c r="G21" s="59">
        <v>20</v>
      </c>
      <c r="H21" s="11"/>
      <c r="I21" s="64">
        <v>0</v>
      </c>
    </row>
    <row r="22" spans="1:9" ht="4.5" customHeight="1">
      <c r="A22" s="57"/>
      <c r="B22" s="3"/>
      <c r="G22" s="20"/>
      <c r="H22" s="11"/>
      <c r="I22" s="20"/>
    </row>
    <row r="23" spans="1:9" ht="13.5">
      <c r="A23" s="57" t="s">
        <v>135</v>
      </c>
      <c r="B23" s="3"/>
      <c r="G23" s="20">
        <f>SUM(G12:G21)</f>
        <v>-214</v>
      </c>
      <c r="H23" s="11"/>
      <c r="I23" s="20">
        <f>SUM(I12:I21)</f>
        <v>1597</v>
      </c>
    </row>
    <row r="24" spans="1:9" ht="13.5">
      <c r="A24" s="57" t="s">
        <v>50</v>
      </c>
      <c r="G24" s="20">
        <v>1725</v>
      </c>
      <c r="H24" s="11"/>
      <c r="I24" s="20">
        <v>2095</v>
      </c>
    </row>
    <row r="25" spans="1:9" ht="13.5">
      <c r="A25" s="57" t="s">
        <v>3</v>
      </c>
      <c r="G25" s="20">
        <v>2325</v>
      </c>
      <c r="H25" s="11"/>
      <c r="I25" s="20">
        <v>1937</v>
      </c>
    </row>
    <row r="26" spans="1:9" ht="13.5">
      <c r="A26" s="57" t="s">
        <v>51</v>
      </c>
      <c r="G26" s="59">
        <v>-857</v>
      </c>
      <c r="H26" s="11"/>
      <c r="I26" s="59">
        <v>-1144</v>
      </c>
    </row>
    <row r="27" spans="1:9" ht="4.5" customHeight="1">
      <c r="A27" s="57"/>
      <c r="G27" s="20"/>
      <c r="H27" s="11"/>
      <c r="I27" s="20"/>
    </row>
    <row r="28" spans="1:9" ht="13.5">
      <c r="A28" s="57" t="s">
        <v>70</v>
      </c>
      <c r="B28" s="3"/>
      <c r="G28" s="20">
        <f>SUM(G23:G26)</f>
        <v>2979</v>
      </c>
      <c r="H28" s="11"/>
      <c r="I28" s="20">
        <f>SUM(I23:I26)</f>
        <v>4485</v>
      </c>
    </row>
    <row r="29" spans="1:9" ht="13.5">
      <c r="A29" s="57" t="s">
        <v>52</v>
      </c>
      <c r="B29" s="3"/>
      <c r="G29" s="20">
        <v>-282</v>
      </c>
      <c r="H29" s="11"/>
      <c r="I29" s="20">
        <v>-577</v>
      </c>
    </row>
    <row r="30" spans="1:9" ht="13.5">
      <c r="A30" s="57" t="s">
        <v>53</v>
      </c>
      <c r="B30" s="3"/>
      <c r="G30" s="59">
        <v>0</v>
      </c>
      <c r="H30" s="11"/>
      <c r="I30" s="59">
        <v>316</v>
      </c>
    </row>
    <row r="31" spans="1:9" ht="4.5" customHeight="1">
      <c r="A31" s="57"/>
      <c r="B31" s="3"/>
      <c r="G31" s="20"/>
      <c r="H31" s="11"/>
      <c r="I31" s="20"/>
    </row>
    <row r="32" spans="1:9" ht="13.5">
      <c r="A32" s="57" t="s">
        <v>71</v>
      </c>
      <c r="B32" s="3"/>
      <c r="G32" s="59">
        <f>SUM(G28:G30)</f>
        <v>2697</v>
      </c>
      <c r="H32" s="11"/>
      <c r="I32" s="59">
        <f>SUM(I28:I30)</f>
        <v>4224</v>
      </c>
    </row>
    <row r="33" spans="1:9" ht="13.5">
      <c r="A33" s="57"/>
      <c r="G33" s="20"/>
      <c r="H33" s="11"/>
      <c r="I33" s="20"/>
    </row>
    <row r="34" spans="1:9" ht="15">
      <c r="A34" s="56" t="s">
        <v>43</v>
      </c>
      <c r="G34" s="20"/>
      <c r="H34" s="11"/>
      <c r="I34" s="20"/>
    </row>
    <row r="35" spans="1:9" ht="13.5">
      <c r="A35" s="57" t="s">
        <v>39</v>
      </c>
      <c r="B35" s="3"/>
      <c r="G35" s="20">
        <f>-G19</f>
        <v>252</v>
      </c>
      <c r="H35" s="11"/>
      <c r="I35" s="20">
        <v>187</v>
      </c>
    </row>
    <row r="36" spans="1:9" ht="13.5">
      <c r="A36" s="57" t="s">
        <v>55</v>
      </c>
      <c r="B36" s="3"/>
      <c r="G36" s="20">
        <v>-222</v>
      </c>
      <c r="H36" s="11"/>
      <c r="I36" s="20">
        <v>-164</v>
      </c>
    </row>
    <row r="37" spans="1:9" ht="13.5">
      <c r="A37" s="57" t="s">
        <v>54</v>
      </c>
      <c r="B37" s="3"/>
      <c r="G37" s="59">
        <v>0</v>
      </c>
      <c r="H37" s="11"/>
      <c r="I37" s="59">
        <v>32</v>
      </c>
    </row>
    <row r="38" spans="1:9" ht="4.5" customHeight="1">
      <c r="A38" s="57"/>
      <c r="G38" s="20"/>
      <c r="H38" s="11"/>
      <c r="I38" s="20"/>
    </row>
    <row r="39" spans="1:9" ht="13.5">
      <c r="A39" s="57" t="s">
        <v>131</v>
      </c>
      <c r="G39" s="59">
        <f>SUM(G35:G38)</f>
        <v>30</v>
      </c>
      <c r="H39" s="11"/>
      <c r="I39" s="59">
        <f>SUM(I35:I38)</f>
        <v>55</v>
      </c>
    </row>
    <row r="40" spans="1:9" ht="13.5">
      <c r="A40" s="57"/>
      <c r="G40" s="20"/>
      <c r="H40" s="11"/>
      <c r="I40" s="20"/>
    </row>
    <row r="41" spans="1:9" ht="15" hidden="1">
      <c r="A41" s="56" t="s">
        <v>44</v>
      </c>
      <c r="G41" s="20"/>
      <c r="H41" s="11"/>
      <c r="I41" s="20"/>
    </row>
    <row r="42" spans="1:9" ht="13.5" hidden="1">
      <c r="A42" s="57" t="s">
        <v>62</v>
      </c>
      <c r="G42" s="59">
        <v>0</v>
      </c>
      <c r="H42" s="11"/>
      <c r="I42" s="59">
        <v>0</v>
      </c>
    </row>
    <row r="43" spans="1:9" ht="4.5" customHeight="1" hidden="1">
      <c r="A43" s="57"/>
      <c r="G43" s="20"/>
      <c r="H43" s="11"/>
      <c r="I43" s="20"/>
    </row>
    <row r="44" spans="1:9" ht="13.5" hidden="1">
      <c r="A44" s="57" t="s">
        <v>40</v>
      </c>
      <c r="G44" s="59">
        <f>SUM(G42:G43)</f>
        <v>0</v>
      </c>
      <c r="H44" s="11"/>
      <c r="I44" s="64">
        <f>SUM(I42:I43)</f>
        <v>0</v>
      </c>
    </row>
    <row r="45" spans="1:9" ht="13.5" hidden="1">
      <c r="A45" s="57"/>
      <c r="G45" s="20"/>
      <c r="H45" s="11"/>
      <c r="I45" s="11"/>
    </row>
    <row r="46" spans="1:9" ht="15">
      <c r="A46" s="56" t="s">
        <v>132</v>
      </c>
      <c r="G46" s="20"/>
      <c r="H46" s="11"/>
      <c r="I46" s="21"/>
    </row>
    <row r="47" spans="1:9" ht="15">
      <c r="A47" s="56" t="s">
        <v>56</v>
      </c>
      <c r="G47" s="20">
        <f>+G44+G39+G32</f>
        <v>2727</v>
      </c>
      <c r="H47" s="11"/>
      <c r="I47" s="20">
        <f>+I44+I39+I32</f>
        <v>4279</v>
      </c>
    </row>
    <row r="48" spans="1:9" ht="15">
      <c r="A48" s="56" t="s">
        <v>64</v>
      </c>
      <c r="G48" s="20"/>
      <c r="H48" s="11"/>
      <c r="I48" s="21"/>
    </row>
    <row r="49" spans="1:9" ht="15">
      <c r="A49" s="56" t="s">
        <v>63</v>
      </c>
      <c r="G49" s="60">
        <v>35054</v>
      </c>
      <c r="H49" s="6"/>
      <c r="I49" s="61">
        <v>31670</v>
      </c>
    </row>
    <row r="50" spans="1:9" ht="15">
      <c r="A50" s="56" t="s">
        <v>57</v>
      </c>
      <c r="G50" s="58"/>
      <c r="H50" s="6"/>
      <c r="I50" s="10"/>
    </row>
    <row r="51" spans="1:9" ht="15.75" thickBot="1">
      <c r="A51" s="56" t="s">
        <v>63</v>
      </c>
      <c r="G51" s="62">
        <f>SUM(G47:G49)</f>
        <v>37781</v>
      </c>
      <c r="H51" s="6"/>
      <c r="I51" s="63">
        <f>SUM(I47:I49)</f>
        <v>35949</v>
      </c>
    </row>
    <row r="52" spans="1:9" ht="4.5" customHeight="1" thickTop="1">
      <c r="A52" s="57"/>
      <c r="G52" s="58"/>
      <c r="H52" s="6"/>
      <c r="I52" s="10"/>
    </row>
    <row r="53" spans="1:9" ht="13.5">
      <c r="A53" s="57" t="s">
        <v>58</v>
      </c>
      <c r="G53" s="58"/>
      <c r="H53" s="6"/>
      <c r="I53" s="10"/>
    </row>
    <row r="54" spans="1:9" ht="13.5">
      <c r="A54" s="57" t="s">
        <v>84</v>
      </c>
      <c r="G54" s="58"/>
      <c r="H54" s="6"/>
      <c r="I54" s="10"/>
    </row>
    <row r="55" spans="7:9" ht="12.75">
      <c r="G55" s="58"/>
      <c r="H55" s="6"/>
      <c r="I55" s="10"/>
    </row>
    <row r="56" spans="7:9" ht="12.75">
      <c r="G56" s="58"/>
      <c r="H56" s="6"/>
      <c r="I56" s="10"/>
    </row>
    <row r="57" spans="7:9" ht="12.75">
      <c r="G57" s="6"/>
      <c r="H57" s="6"/>
      <c r="I57" s="10"/>
    </row>
    <row r="58" spans="7:9" ht="12.75">
      <c r="G58" s="6"/>
      <c r="H58" s="6"/>
      <c r="I58" s="10"/>
    </row>
    <row r="59" spans="7:9" ht="12.75">
      <c r="G59" s="6"/>
      <c r="H59" s="6"/>
      <c r="I59" s="10" t="s">
        <v>133</v>
      </c>
    </row>
    <row r="60" ht="12.75">
      <c r="I60" s="9"/>
    </row>
    <row r="61" ht="12.75">
      <c r="I61" s="9"/>
    </row>
    <row r="62" ht="12.75">
      <c r="I62" s="9"/>
    </row>
    <row r="63" ht="12.75">
      <c r="I63" s="9"/>
    </row>
    <row r="64" ht="12.75">
      <c r="I64" s="9"/>
    </row>
    <row r="65" ht="12.75">
      <c r="I65" s="9"/>
    </row>
    <row r="66" ht="12.75">
      <c r="I66" s="9"/>
    </row>
    <row r="67" ht="12.75">
      <c r="I67" s="9"/>
    </row>
    <row r="68" ht="12.75">
      <c r="I68" s="9"/>
    </row>
    <row r="69" ht="12.75">
      <c r="I69" s="9"/>
    </row>
    <row r="70" ht="12.75">
      <c r="I70" s="9"/>
    </row>
    <row r="71" ht="12.75">
      <c r="I71" s="9"/>
    </row>
    <row r="72" ht="12.75">
      <c r="I72" s="9"/>
    </row>
    <row r="73" ht="12.75">
      <c r="I73" s="9"/>
    </row>
    <row r="74" ht="12.75">
      <c r="I74" s="9"/>
    </row>
    <row r="75" ht="12.75">
      <c r="I75" s="9"/>
    </row>
    <row r="76" ht="12.75">
      <c r="I76" s="9"/>
    </row>
    <row r="77" ht="12.75">
      <c r="I77" s="9"/>
    </row>
    <row r="78" ht="12.75">
      <c r="I78" s="9"/>
    </row>
    <row r="79" ht="12.75">
      <c r="I79" s="9"/>
    </row>
    <row r="80" ht="12.75">
      <c r="I80" s="9"/>
    </row>
    <row r="81" ht="12.75">
      <c r="I81" s="9"/>
    </row>
    <row r="82" ht="12.75">
      <c r="I82" s="9"/>
    </row>
    <row r="83" ht="12.75">
      <c r="I83" s="9"/>
    </row>
    <row r="84" ht="12.75">
      <c r="I84" s="9"/>
    </row>
    <row r="85" ht="12.75">
      <c r="I85" s="9"/>
    </row>
    <row r="86" ht="12.75">
      <c r="I86" s="9"/>
    </row>
    <row r="87" ht="12.75">
      <c r="I87" s="9"/>
    </row>
    <row r="88" ht="12.75">
      <c r="I88" s="9"/>
    </row>
    <row r="89" ht="12.75">
      <c r="I89" s="9"/>
    </row>
    <row r="90" ht="12.75">
      <c r="I90" s="9"/>
    </row>
    <row r="91" ht="12.75">
      <c r="I91" s="9"/>
    </row>
    <row r="92" ht="12.75">
      <c r="I92" s="9"/>
    </row>
    <row r="93" ht="12.75">
      <c r="I93" s="9"/>
    </row>
    <row r="94" ht="12.75">
      <c r="I94" s="9"/>
    </row>
    <row r="95" ht="12.75">
      <c r="I95" s="9"/>
    </row>
    <row r="96" ht="12.75">
      <c r="I96" s="9"/>
    </row>
    <row r="97" ht="12.75">
      <c r="I97" s="9"/>
    </row>
    <row r="98" ht="12.75">
      <c r="I98" s="9"/>
    </row>
    <row r="99" ht="12.75">
      <c r="I99" s="9"/>
    </row>
    <row r="100" ht="12.75">
      <c r="I100" s="9"/>
    </row>
    <row r="101" ht="12.75">
      <c r="I101" s="9"/>
    </row>
    <row r="102" ht="12.75">
      <c r="I102" s="9"/>
    </row>
    <row r="103" ht="12.75">
      <c r="I103" s="9"/>
    </row>
    <row r="104" ht="12.75">
      <c r="I104" s="9"/>
    </row>
    <row r="105" ht="12.75">
      <c r="I105" s="9"/>
    </row>
    <row r="106" ht="12.75">
      <c r="I106" s="9"/>
    </row>
    <row r="107" ht="12.75">
      <c r="I107" s="9"/>
    </row>
    <row r="108" ht="12.75">
      <c r="I108" s="9"/>
    </row>
    <row r="109" ht="12.75">
      <c r="I109" s="9"/>
    </row>
    <row r="110" ht="12.75">
      <c r="I110" s="9"/>
    </row>
    <row r="111" ht="12.75">
      <c r="I111" s="9"/>
    </row>
    <row r="112" ht="12.75">
      <c r="I112" s="9"/>
    </row>
    <row r="113" ht="12.75">
      <c r="I113" s="9"/>
    </row>
    <row r="114" ht="12.75">
      <c r="I114" s="9"/>
    </row>
    <row r="115" ht="12.75">
      <c r="I115" s="9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</sheetData>
  <mergeCells count="5">
    <mergeCell ref="A5:I5"/>
    <mergeCell ref="A6:I6"/>
    <mergeCell ref="A1:I1"/>
    <mergeCell ref="A2:I2"/>
    <mergeCell ref="A4:I4"/>
  </mergeCells>
  <printOptions horizontalCentered="1"/>
  <pageMargins left="0.84" right="0.393700787401575" top="0.708661417322835" bottom="0.708661417322835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Multi-Code Electronics Indust</dc:creator>
  <cp:keywords/>
  <dc:description/>
  <cp:lastModifiedBy>CWC</cp:lastModifiedBy>
  <cp:lastPrinted>2006-12-28T05:26:11Z</cp:lastPrinted>
  <dcterms:created xsi:type="dcterms:W3CDTF">2005-04-05T09:22:45Z</dcterms:created>
  <dcterms:modified xsi:type="dcterms:W3CDTF">2006-12-28T05:27:21Z</dcterms:modified>
  <cp:category/>
  <cp:version/>
  <cp:contentType/>
  <cp:contentStatus/>
</cp:coreProperties>
</file>